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<sst xmlns="http://schemas.openxmlformats.org/spreadsheetml/2006/main" count="175" uniqueCount="67">
  <si>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</si>
  <si>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</si>
  <si>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</si>
  <si>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</si>
  <si>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</si>
  <si>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</si>
  <si>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</si>
  <si>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</si>
  <si>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</si>
  <si>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</si>
  <si>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</si>
  <si>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</si>
  <si>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</si>
  <si>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</si>
  <si>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</si>
  <si>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</si>
  <si>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</si>
  <si>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</si>
  <si>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</si>
  <si>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</si>
  <si>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</si>
  <si>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</si>
  <si>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</si>
  <si>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</si>
  <si>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</si>
  <si>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</si>
  <si>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</si>
  <si>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</si>
  <si>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</si>
  <si>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</si>
  <si>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</si>
  <si>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</si>
  <si>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</si>
  <si>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</si>
  <si>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</si>
  <si>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</si>
  <si>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</si>
  <si>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</si>
  <si>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</si>
  <si>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</si>
  <si>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</si>
  <si>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</si>
  <si>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</si>
  <si>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</si>
  <si>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</si>
  <si>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</si>
  <si>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</si>
  <si>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</si>
  <si>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</si>
  <si>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</si>
  <si>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</si>
  <si>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</si>
  <si>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</si>
  <si>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</si>
  <si>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</si>
  <si>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</si>
  <si>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</si>
  <si>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</si>
  <si>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</si>
  <si>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</si>
  <si>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</si>
  <si>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</si>
  <si>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</si>
  <si>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</si>
  <si>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</si>
  <si>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</si>
  <si>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"Юргамышская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</si>
</sst>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8</v>
      </c>
      <c r="I7" s="4">
        <f>IF(V_пр_1_8&gt;0,1,0)</f>
        <v>1</v>
      </c>
      <c r="J7" s="4"/>
      <c r="L7" s="14"/>
      <c r="M7" s="14"/>
      <c r="N7" s="14"/>
      <c r="O7" s="9">
        <f>SUM(O8:O23)</f>
        <v>5.5</v>
      </c>
      <c r="P7" s="26">
        <f>SUM(P8:P23)</f>
        <v>4.5</v>
      </c>
      <c r="Q7" s="12">
        <f>IF(E7=0,0,MAX(O7,P7))</f>
        <v>0</v>
      </c>
    </row>
    <row r="8" spans="1:17" ht="33.75">
      <c r="A8" s="17" t="s">
        <v>20</v>
      </c>
      <c r="B8" s="2">
        <v>0.0002663</v>
      </c>
      <c r="C8" s="4" t="s">
        <v>50</v>
      </c>
      <c r="D8" s="4" t="s">
        <v>50</v>
      </c>
      <c r="E8" s="2">
        <v>0.0002196</v>
      </c>
      <c r="F8" s="2">
        <f>IF(AND(B8=0,E8&gt;0),100,(IF(B8=0,0,E8/B8*100-100)))</f>
        <v>-17.536612842658656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0.0024167</v>
      </c>
      <c r="C9" s="4" t="s">
        <v>50</v>
      </c>
      <c r="D9" s="4" t="s">
        <v>50</v>
      </c>
      <c r="E9" s="2">
        <v>0.0024167</v>
      </c>
      <c r="F9" s="2">
        <f>IF(AND(B9=0,E9&gt;0),100,(IF(B9=0,0,E9/B9*100-100)))</f>
        <v>0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0.718</v>
      </c>
      <c r="C13" s="2">
        <v>0.95</v>
      </c>
      <c r="D13" s="4" t="s">
        <v>50</v>
      </c>
      <c r="E13" s="2">
        <v>0.901</v>
      </c>
      <c r="F13" s="4" t="s">
        <v>50</v>
      </c>
      <c r="G13" s="2">
        <f>IF(C13=0,0,E13/C13*100)</f>
        <v>94.8421052631579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4.45E-05</v>
      </c>
      <c r="C14" s="4" t="s">
        <v>50</v>
      </c>
      <c r="D14" s="4" t="s">
        <v>50</v>
      </c>
      <c r="E14" s="2">
        <v>9.82E-05</v>
      </c>
      <c r="F14" s="2">
        <f>IF(AND(B14=0,E14&gt;0),100,(IF(B14=0,0,E14/B14*100-100)))</f>
        <v>120.6741573033708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0.0008098</v>
      </c>
      <c r="C15" s="4" t="s">
        <v>50</v>
      </c>
      <c r="D15" s="4" t="s">
        <v>50</v>
      </c>
      <c r="E15" s="2">
        <v>0.0006877</v>
      </c>
      <c r="F15" s="2">
        <f>IF(AND(B15=0,E15&gt;0),100,(IF(B15=0,0,E15/B15*100-100)))</f>
        <v>-15.077796986910357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3.57E-05</v>
      </c>
      <c r="C16" s="2">
        <v>1</v>
      </c>
      <c r="D16" s="4" t="s">
        <v>50</v>
      </c>
      <c r="E16" s="2">
        <v>7.74E-05</v>
      </c>
      <c r="F16" s="4" t="s">
        <v>50</v>
      </c>
      <c r="G16" s="2">
        <f>IF(C16=0,0,E16/C16*100)</f>
        <v>0.0077399999999999995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2.75E-05</v>
      </c>
      <c r="C18" s="2">
        <v>1</v>
      </c>
      <c r="D18" s="4" t="s">
        <v>50</v>
      </c>
      <c r="E18" s="2">
        <v>0.0001199</v>
      </c>
      <c r="F18" s="4" t="s">
        <v>50</v>
      </c>
      <c r="G18" s="2">
        <f>IF(C18=0,0,E18/C18*100)</f>
        <v>0.01199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0.0048069</v>
      </c>
      <c r="C19" s="4" t="s">
        <v>50</v>
      </c>
      <c r="D19" s="4" t="s">
        <v>50</v>
      </c>
      <c r="E19" s="2">
        <v>0.0035204</v>
      </c>
      <c r="F19" s="2">
        <f>IF(AND(B19=0,E19&gt;0),100,(IF(B19=0,0,E19/B19*100-100)))</f>
        <v>-26.76361064303397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0.0010302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1.6E-06</v>
      </c>
      <c r="C21" s="4" t="s">
        <v>50</v>
      </c>
      <c r="D21" s="4" t="s">
        <v>50</v>
      </c>
      <c r="E21" s="2">
        <v>6.9E-06</v>
      </c>
      <c r="F21" s="2">
        <f>IF(AND(B21=0,E21&gt;0),100,(IF(B21=0,0,E21/B21*100-100)))</f>
        <v>331.25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0.0973</v>
      </c>
      <c r="E22" s="2">
        <v>0.134</v>
      </c>
      <c r="F22" s="2">
        <f>IF(AND(D22=0,E22&gt;0),100,(IF(D22=0,0,E22/D22*100-100)))</f>
        <v>37.71839671120247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2.7833333333333333E-05</v>
      </c>
      <c r="E23" s="2">
        <v>2.59E-05</v>
      </c>
      <c r="F23" s="2">
        <f>IF(AND(D23=0,E23&gt;0),100,(IF(D23=0,0,E23/D23*100-100)))</f>
        <v>-6.946107784431149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1.5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7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7</v>
      </c>
      <c r="P24" s="11">
        <f>SUM(P25:P31)</f>
        <v>2.5</v>
      </c>
      <c r="Q24" s="12">
        <f t="shared" si="0"/>
        <v>0</v>
      </c>
    </row>
    <row r="25" spans="1:17" s="24" customFormat="1" ht="22.5">
      <c r="A25" s="18" t="s">
        <v>36</v>
      </c>
      <c r="B25" s="19">
        <v>0.62</v>
      </c>
      <c r="C25" s="20">
        <v>0.95</v>
      </c>
      <c r="D25" s="19" t="s">
        <v>50</v>
      </c>
      <c r="E25" s="20">
        <v>0.66</v>
      </c>
      <c r="F25" s="19" t="s">
        <v>50</v>
      </c>
      <c r="G25" s="20">
        <f aca="true" t="shared" si="2" ref="G25:G30">IF(C25=0,0,E25/C25*100)</f>
        <v>69.47368421052632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0.994</v>
      </c>
      <c r="C26" s="2">
        <v>0.65</v>
      </c>
      <c r="D26" s="4" t="s">
        <v>50</v>
      </c>
      <c r="E26" s="2">
        <v>0.8571</v>
      </c>
      <c r="F26" s="4" t="s">
        <v>50</v>
      </c>
      <c r="G26" s="2">
        <f t="shared" si="2"/>
        <v>131.86153846153846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0.514</v>
      </c>
      <c r="C27" s="2">
        <v>0.7</v>
      </c>
      <c r="D27" s="4" t="s">
        <v>50</v>
      </c>
      <c r="E27" s="2">
        <v>0.8177</v>
      </c>
      <c r="F27" s="4" t="s">
        <v>50</v>
      </c>
      <c r="G27" s="2">
        <f t="shared" si="2"/>
        <v>116.81428571428572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0.521</v>
      </c>
      <c r="C28" s="2">
        <v>0.7</v>
      </c>
      <c r="D28" s="4" t="s">
        <v>50</v>
      </c>
      <c r="E28" s="2">
        <v>0.8142</v>
      </c>
      <c r="F28" s="4" t="s">
        <v>50</v>
      </c>
      <c r="G28" s="2">
        <f t="shared" si="2"/>
        <v>116.31428571428573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0.701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0.603</v>
      </c>
      <c r="C30" s="2">
        <v>0.75</v>
      </c>
      <c r="D30" s="4" t="s">
        <v>50</v>
      </c>
      <c r="E30" s="2">
        <v>0.7353</v>
      </c>
      <c r="F30" s="4" t="s">
        <v>50</v>
      </c>
      <c r="G30" s="2">
        <f t="shared" si="2"/>
        <v>98.03999999999999</v>
      </c>
      <c r="H30" s="10">
        <f t="shared" si="1"/>
        <v>0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>
        <v>0.4809</v>
      </c>
      <c r="C31" s="4" t="s">
        <v>50</v>
      </c>
      <c r="D31" s="2">
        <v>1.2319666666666667</v>
      </c>
      <c r="E31" s="2">
        <v>0.7771</v>
      </c>
      <c r="F31" s="2">
        <f>IF(AND(D31=0,E31&gt;0),100,(IF(D31=0,0,E31/D31*100-100)))</f>
        <v>-36.9219946427122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2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2.5</v>
      </c>
      <c r="Q32" s="12">
        <f t="shared" si="0"/>
        <v>0</v>
      </c>
    </row>
    <row r="33" spans="1:17" ht="33.75">
      <c r="A33" s="17" t="s">
        <v>43</v>
      </c>
      <c r="B33" s="2">
        <v>0.058</v>
      </c>
      <c r="C33" s="4">
        <v>0</v>
      </c>
      <c r="D33" s="4" t="s">
        <v>50</v>
      </c>
      <c r="E33" s="2">
        <v>0.27</v>
      </c>
      <c r="F33" s="2">
        <f>IF(AND(B33=0,E33&gt;0),100,(IF(B33=0,0,E33/B33*100-100)))</f>
        <v>365.51724137931035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0.5</v>
      </c>
      <c r="Q33" s="12">
        <f t="shared" si="0"/>
        <v>1</v>
      </c>
    </row>
    <row r="34" spans="1:17" ht="45">
      <c r="A34" s="17" t="s">
        <v>44</v>
      </c>
      <c r="B34" s="4">
        <v>0.377</v>
      </c>
      <c r="C34" s="2">
        <v>0.95</v>
      </c>
      <c r="D34" s="4" t="s">
        <v>50</v>
      </c>
      <c r="E34" s="2">
        <v>0.709</v>
      </c>
      <c r="F34" s="4" t="s">
        <v>50</v>
      </c>
      <c r="G34" s="2">
        <f>IF(C34=0,0,E34/C34*100)</f>
        <v>74.63157894736841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0.851</v>
      </c>
      <c r="C37" s="2">
        <v>0.95</v>
      </c>
      <c r="D37" s="4" t="s">
        <v>50</v>
      </c>
      <c r="E37" s="2">
        <v>0.84</v>
      </c>
      <c r="F37" s="4" t="s">
        <v>50</v>
      </c>
      <c r="G37" s="2">
        <f>IF(C37=0,0,E37/C37*100)</f>
        <v>88.42105263157895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</v>
      </c>
      <c r="P46" s="26">
        <f>V_пр_32_8+V_пр_26_8+V_пр_18_8+V_пр_1_8</f>
        <v>17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2022-12-27T11:06:05Z</cp:lastPrinted>
  <dcterms:created xsi:type="dcterms:W3CDTF">2022-06-27T03:43:26Z</dcterms:created>
  <dcterms:modified xsi:type="dcterms:W3CDTF">2022-12-27T11:06:16Z</dcterms:modified>
  <cp:category/>
  <cp:version/>
  <cp:contentType/>
  <cp:contentStatus/>
</cp:coreProperties>
</file>